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  <sheet name="TESTE" sheetId="6" r:id="rId2"/>
  </sheets>
  <calcPr calcId="145621"/>
</workbook>
</file>

<file path=xl/calcChain.xml><?xml version="1.0" encoding="utf-8"?>
<calcChain xmlns="http://schemas.openxmlformats.org/spreadsheetml/2006/main">
  <c r="Q65" i="1" l="1"/>
  <c r="Q64" i="1"/>
  <c r="H18" i="6" l="1"/>
  <c r="Q31" i="1"/>
  <c r="Q18" i="1" l="1"/>
  <c r="D18" i="1"/>
  <c r="N18" i="1"/>
  <c r="Q57" i="1" l="1"/>
  <c r="Q62" i="1" l="1"/>
  <c r="Q51" i="1" l="1"/>
  <c r="M50" i="1" l="1"/>
  <c r="Q48" i="1"/>
  <c r="Q40" i="1"/>
  <c r="Q52" i="1" l="1"/>
  <c r="H15" i="6" l="1"/>
  <c r="G51" i="1" l="1"/>
  <c r="H23" i="6" l="1"/>
  <c r="G62" i="1"/>
  <c r="G57" i="1"/>
  <c r="H24" i="6" l="1"/>
  <c r="G65" i="1"/>
  <c r="G48" i="1" l="1"/>
  <c r="G31" i="1"/>
  <c r="G40" i="1" l="1"/>
  <c r="G52" i="1" s="1"/>
</calcChain>
</file>

<file path=xl/sharedStrings.xml><?xml version="1.0" encoding="utf-8"?>
<sst xmlns="http://schemas.openxmlformats.org/spreadsheetml/2006/main" count="277" uniqueCount="157">
  <si>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</si>
  <si>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</si>
  <si>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</si>
  <si>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</si>
  <si>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</si>
  <si>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</si>
  <si>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</si>
  <si>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</si>
  <si>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</si>
  <si>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</si>
  <si>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</si>
  <si>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</si>
  <si>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</si>
  <si>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</si>
  <si>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</si>
  <si>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</si>
  <si>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</si>
  <si>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</si>
  <si>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</si>
  <si>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</si>
  <si>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</si>
  <si>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</si>
  <si>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</si>
  <si>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</si>
  <si>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</si>
  <si>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</si>
  <si>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</si>
  <si>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</si>
  <si>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FARM SOMESAN</t>
  </si>
  <si>
    <t>T O T A L MEDIPLUS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</si>
  <si>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</si>
  <si>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</si>
  <si>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</si>
  <si>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</si>
  <si>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</si>
  <si>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</si>
  <si>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</si>
  <si>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</si>
  <si>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</si>
  <si>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</si>
  <si>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</si>
  <si>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</si>
  <si>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</si>
  <si>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</si>
  <si>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</si>
  <si>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</si>
  <si>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</si>
  <si>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8841/31.07.2019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</si>
  <si>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</si>
  <si>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</si>
  <si>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</si>
  <si>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</si>
  <si>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</si>
  <si>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</si>
  <si>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</si>
  <si>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</si>
  <si>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</si>
  <si>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</si>
  <si>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</si>
  <si>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</si>
  <si>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</si>
  <si>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</si>
  <si>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</si>
  <si>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</si>
  <si>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</si>
  <si>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</si>
  <si>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</si>
  <si>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</si>
  <si>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</si>
  <si>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</si>
  <si>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teste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</si>
  <si>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</si>
  <si>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</si>
  <si>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</si>
  <si>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</si>
  <si>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</si>
  <si>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</si>
  <si>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</si>
  <si>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GENTIANA  SRL</t>
  </si>
  <si>
    <t>BALSAM</t>
  </si>
  <si>
    <t>TOTAL   FARMEXIM S A</t>
  </si>
  <si>
    <t>GENTIANA</t>
  </si>
  <si>
    <t>ADEN FARM SRL</t>
  </si>
  <si>
    <t xml:space="preserve">ALLIANCE HEALTHCARE </t>
  </si>
  <si>
    <t xml:space="preserve">MEDIPLUS EXIM </t>
  </si>
  <si>
    <t>Teste</t>
  </si>
  <si>
    <t>OCT 2019 10198/03.10.2019</t>
  </si>
  <si>
    <t>7915/27.09.2019</t>
  </si>
  <si>
    <t>FARMEXIM  S. A.</t>
  </si>
  <si>
    <t>OCT 2019</t>
  </si>
  <si>
    <t xml:space="preserve">GENTIANA </t>
  </si>
  <si>
    <t>GENTIANA SRL</t>
  </si>
  <si>
    <t xml:space="preserve"> OCT 2019 10125/02.10.2019</t>
  </si>
  <si>
    <t>OCT 2019 10126/02.10.2019</t>
  </si>
  <si>
    <t>OCT 2019 10127/02.10.2019</t>
  </si>
  <si>
    <t>PHARMACLIN</t>
  </si>
  <si>
    <t>SARALEX</t>
  </si>
  <si>
    <t>8857/26.09.2019</t>
  </si>
  <si>
    <t>8858/26.09.2019</t>
  </si>
  <si>
    <t>8856/26.09.2019</t>
  </si>
  <si>
    <t>404/31.08.2019</t>
  </si>
  <si>
    <t>SRX1076/31.08.2019</t>
  </si>
  <si>
    <t>GE HOR 38/31.08.2019</t>
  </si>
  <si>
    <t>OCT 2019 10197/03.10.2019</t>
  </si>
  <si>
    <t>SARALEX SRL</t>
  </si>
  <si>
    <t>7927/01.10.2019</t>
  </si>
  <si>
    <t>SRX 1076/31.08.2019</t>
  </si>
  <si>
    <t>FSOMB 5127/31.08.2019</t>
  </si>
  <si>
    <t>OCT 2019 10199/03.10.2019</t>
  </si>
  <si>
    <t>7926/01.10.2019</t>
  </si>
  <si>
    <t>10672/16.10.2019</t>
  </si>
  <si>
    <t>44589/26.09.2019</t>
  </si>
  <si>
    <t>B 1706/31.08.2019</t>
  </si>
  <si>
    <t>B 279/31.08.2019</t>
  </si>
  <si>
    <t>10631/15.10.2019</t>
  </si>
  <si>
    <t>44582/26.09.2019</t>
  </si>
  <si>
    <t>GENTIANA 38/31.08.2019</t>
  </si>
  <si>
    <t>GE EN  36/31.08.2019</t>
  </si>
  <si>
    <t>GE HOR  38/31.08.2019</t>
  </si>
  <si>
    <t>GE GEN 37/31.08.2019</t>
  </si>
  <si>
    <t>10011/28,10,2019</t>
  </si>
  <si>
    <t>656/23.10.2019</t>
  </si>
  <si>
    <t>CRISV1581/31.08.2019</t>
  </si>
  <si>
    <t>CRISBV 1881/31.08.2019</t>
  </si>
  <si>
    <t>CRISP 2180/31.08.2019</t>
  </si>
  <si>
    <t>CRISR2480/31.08.2019</t>
  </si>
  <si>
    <t>CRISS2781/31.08.2019</t>
  </si>
  <si>
    <t>CRISM 3082/31.08.2019</t>
  </si>
  <si>
    <t>CRISL3381/31.08.2019</t>
  </si>
  <si>
    <t>ALLIANCE HEALTHCARE ROMANIA  SRL</t>
  </si>
  <si>
    <t>GE GEN 38/31.08.2019</t>
  </si>
  <si>
    <t>GENTIANA 39/31.08.2019</t>
  </si>
  <si>
    <t>GE EN  37/31.08.2019</t>
  </si>
  <si>
    <t>GE HOR 39/31.08.2019</t>
  </si>
  <si>
    <t>T O T A L  ALLIANCE HEALTHCARE ROMANIA SRL</t>
  </si>
  <si>
    <t>CRISM 3083/31.08.2019</t>
  </si>
  <si>
    <t>CRISL 3382/31.08.2019</t>
  </si>
  <si>
    <t>NOIEMB 2019</t>
  </si>
  <si>
    <t>11203/01.11.2019</t>
  </si>
  <si>
    <t>8073/28.10.2019</t>
  </si>
  <si>
    <t>FSOM  2567/30.09.2019</t>
  </si>
  <si>
    <t>FSOM   4135/30.09.2019</t>
  </si>
  <si>
    <t>NOIEMBRIE  2019</t>
  </si>
  <si>
    <t>11279/05.11.2019</t>
  </si>
  <si>
    <t>44712/23.10.2019</t>
  </si>
  <si>
    <t>GENTIANA   47/30.09.2019</t>
  </si>
  <si>
    <t>GE HOR 48/30.09.2019</t>
  </si>
  <si>
    <t xml:space="preserve">                  </t>
  </si>
  <si>
    <t>SIEPCOFAR S.A.</t>
  </si>
  <si>
    <t>EGIS ROMPHARMA</t>
  </si>
  <si>
    <t>NOIEMBRIE 2019  11507/12.11.2019</t>
  </si>
  <si>
    <t>2 MM/01,11,2019</t>
  </si>
  <si>
    <t>Onco CV</t>
  </si>
  <si>
    <t>B SIE 12600327/30.09.2019</t>
  </si>
  <si>
    <t>TOTAL EGIS ROMPHARMA</t>
  </si>
  <si>
    <t>PLATI CESIUNI PROGRAME    22  NOIEMBRIE  2019</t>
  </si>
  <si>
    <t>PLATI CESIUNI TESTE 22     NOIEMBRIE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</si>
</sst>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2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2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4" fontId="0" fillId="0" borderId="15" xfId="0" applyNumberFormat="1" applyBorder="1"/>
    <xf numFmtId="0" fontId="5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2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4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4" fontId="0" fillId="0" borderId="18" xfId="0" applyNumberFormat="1" applyBorder="1"/>
    <xf numFmtId="49" fontId="0" fillId="0" borderId="13" xfId="0" applyNumberFormat="1" applyBorder="1"/>
    <xf numFmtId="0" fontId="4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4" xfId="0" applyFont="1" applyBorder="1"/>
    <xf numFmtId="0" fontId="0" fillId="0" borderId="28" xfId="0" applyBorder="1"/>
    <xf numFmtId="0" fontId="2" fillId="0" borderId="3" xfId="0" applyFont="1" applyBorder="1"/>
    <xf numFmtId="4" fontId="0" fillId="0" borderId="9" xfId="0" applyNumberFormat="1" applyFill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2" fillId="0" borderId="5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0" fillId="0" borderId="23" xfId="0" applyFont="1" applyBorder="1"/>
    <xf numFmtId="0" fontId="0" fillId="0" borderId="23" xfId="0" applyBorder="1" applyAlignment="1">
      <alignment horizontal="right"/>
    </xf>
    <xf numFmtId="0" fontId="4" fillId="0" borderId="49" xfId="0" applyFont="1" applyBorder="1" applyAlignment="1">
      <alignment horizontal="center" wrapText="1"/>
    </xf>
    <xf numFmtId="49" fontId="0" fillId="0" borderId="3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2" fillId="0" borderId="34" xfId="0" applyFont="1" applyBorder="1"/>
    <xf numFmtId="0" fontId="5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1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5" fillId="0" borderId="29" xfId="0" applyFont="1" applyBorder="1" applyAlignment="1">
      <alignment horizontal="right" wrapText="1"/>
    </xf>
    <xf numFmtId="0" fontId="0" fillId="0" borderId="41" xfId="0" applyFill="1" applyBorder="1"/>
    <xf numFmtId="0" fontId="5" fillId="0" borderId="2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49" fontId="0" fillId="0" borderId="45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4" fillId="0" borderId="26" xfId="0" applyNumberFormat="1" applyFont="1" applyBorder="1"/>
    <xf numFmtId="0" fontId="5" fillId="0" borderId="18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5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9" xfId="0" applyFill="1" applyBorder="1" applyAlignment="1">
      <alignment horizontal="right"/>
    </xf>
    <xf numFmtId="4" fontId="6" fillId="0" borderId="45" xfId="0" applyNumberFormat="1" applyFont="1" applyBorder="1"/>
    <xf numFmtId="49" fontId="0" fillId="0" borderId="1" xfId="0" applyNumberFormat="1" applyBorder="1"/>
    <xf numFmtId="0" fontId="0" fillId="0" borderId="35" xfId="0" applyFont="1" applyBorder="1"/>
    <xf numFmtId="49" fontId="0" fillId="0" borderId="0" xfId="0" applyNumberFormat="1" applyBorder="1"/>
    <xf numFmtId="0" fontId="0" fillId="0" borderId="34" xfId="0" applyBorder="1" applyAlignment="1">
      <alignment horizontal="right"/>
    </xf>
    <xf numFmtId="4" fontId="0" fillId="0" borderId="3" xfId="0" applyNumberFormat="1" applyBorder="1"/>
    <xf numFmtId="0" fontId="0" fillId="0" borderId="51" xfId="0" applyBorder="1"/>
    <xf numFmtId="0" fontId="0" fillId="0" borderId="9" xfId="0" applyFill="1" applyBorder="1"/>
    <xf numFmtId="4" fontId="0" fillId="0" borderId="54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9" fontId="0" fillId="0" borderId="51" xfId="0" applyNumberFormat="1" applyBorder="1"/>
    <xf numFmtId="0" fontId="0" fillId="0" borderId="43" xfId="0" applyFont="1" applyBorder="1"/>
    <xf numFmtId="4" fontId="6" fillId="0" borderId="18" xfId="0" applyNumberFormat="1" applyFont="1" applyBorder="1"/>
    <xf numFmtId="4" fontId="6" fillId="0" borderId="26" xfId="0" applyNumberFormat="1" applyFont="1" applyBorder="1"/>
    <xf numFmtId="0" fontId="1" fillId="0" borderId="24" xfId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16" xfId="1" applyFont="1" applyBorder="1" applyAlignment="1">
      <alignment horizontal="right"/>
    </xf>
    <xf numFmtId="0" fontId="2" fillId="0" borderId="51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32" xfId="0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4" fillId="0" borderId="53" xfId="0" applyNumberFormat="1" applyFont="1" applyBorder="1"/>
    <xf numFmtId="0" fontId="5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4" fontId="0" fillId="0" borderId="50" xfId="0" applyNumberFormat="1" applyFill="1" applyBorder="1"/>
    <xf numFmtId="0" fontId="5" fillId="0" borderId="42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16" xfId="0" applyNumberFormat="1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0" fillId="0" borderId="34" xfId="0" applyFill="1" applyBorder="1" applyAlignment="1">
      <alignment horizontal="right"/>
    </xf>
    <xf numFmtId="49" fontId="0" fillId="0" borderId="34" xfId="0" applyNumberFormat="1" applyBorder="1"/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0" fillId="0" borderId="45" xfId="0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1" fillId="0" borderId="42" xfId="1" applyFont="1" applyBorder="1" applyAlignment="1">
      <alignment horizontal="right" vertical="top"/>
    </xf>
    <xf numFmtId="0" fontId="1" fillId="0" borderId="55" xfId="1" applyFont="1" applyBorder="1" applyAlignment="1">
      <alignment horizontal="right" vertical="top"/>
    </xf>
    <xf numFmtId="0" fontId="1" fillId="0" borderId="1" xfId="1" applyFont="1" applyBorder="1" applyAlignment="1">
      <alignment horizontal="right" vertical="top"/>
    </xf>
    <xf numFmtId="0" fontId="1" fillId="0" borderId="24" xfId="1" applyFont="1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5" xfId="0" applyFont="1" applyBorder="1"/>
    <xf numFmtId="0" fontId="1" fillId="0" borderId="28" xfId="1" applyFont="1" applyBorder="1" applyAlignment="1">
      <alignment horizontal="right" vertical="top"/>
    </xf>
    <xf numFmtId="0" fontId="1" fillId="0" borderId="27" xfId="1" applyFont="1" applyBorder="1" applyAlignment="1">
      <alignment horizontal="right" vertical="top"/>
    </xf>
    <xf numFmtId="0" fontId="0" fillId="0" borderId="34" xfId="0" applyBorder="1" applyAlignment="1">
      <alignment vertical="top"/>
    </xf>
    <xf numFmtId="0" fontId="5" fillId="0" borderId="1" xfId="0" applyFont="1" applyBorder="1" applyAlignment="1">
      <alignment horizontal="right" wrapText="1"/>
    </xf>
    <xf numFmtId="0" fontId="5" fillId="0" borderId="32" xfId="0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4" fillId="0" borderId="28" xfId="0" applyFont="1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4" xfId="0" applyFill="1" applyBorder="1" applyAlignment="1"/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wrapText="1"/>
    </xf>
    <xf numFmtId="0" fontId="4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 vertical="top" wrapText="1"/>
    </xf>
    <xf numFmtId="49" fontId="0" fillId="0" borderId="37" xfId="0" applyNumberForma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0" fontId="5" fillId="0" borderId="45" xfId="0" applyFont="1" applyBorder="1" applyAlignment="1">
      <alignment horizontal="right" wrapText="1"/>
    </xf>
    <xf numFmtId="0" fontId="5" fillId="0" borderId="45" xfId="0" applyFont="1" applyBorder="1" applyAlignment="1">
      <alignment horizontal="center" wrapText="1"/>
    </xf>
    <xf numFmtId="0" fontId="0" fillId="0" borderId="45" xfId="0" applyBorder="1" applyAlignment="1"/>
    <xf numFmtId="0" fontId="0" fillId="0" borderId="45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4" fontId="6" fillId="0" borderId="25" xfId="0" applyNumberFormat="1" applyFont="1" applyBorder="1"/>
    <xf numFmtId="49" fontId="0" fillId="0" borderId="51" xfId="0" applyNumberFormat="1" applyFill="1" applyBorder="1"/>
    <xf numFmtId="0" fontId="4" fillId="0" borderId="14" xfId="0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3" xfId="0" applyBorder="1" applyAlignment="1"/>
    <xf numFmtId="0" fontId="0" fillId="0" borderId="2" xfId="0" applyBorder="1" applyAlignment="1">
      <alignment vertical="top"/>
    </xf>
    <xf numFmtId="0" fontId="0" fillId="0" borderId="5" xfId="0" applyBorder="1" applyAlignment="1"/>
    <xf numFmtId="0" fontId="0" fillId="0" borderId="2" xfId="0" applyBorder="1" applyAlignment="1"/>
    <xf numFmtId="0" fontId="0" fillId="0" borderId="25" xfId="0" applyBorder="1"/>
    <xf numFmtId="0" fontId="0" fillId="0" borderId="53" xfId="0" applyBorder="1"/>
    <xf numFmtId="0" fontId="0" fillId="0" borderId="5" xfId="0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20" xfId="0" applyNumberFormat="1" applyBorder="1"/>
    <xf numFmtId="0" fontId="1" fillId="0" borderId="0" xfId="1" applyFont="1" applyBorder="1" applyAlignment="1">
      <alignment horizontal="right" vertical="top"/>
    </xf>
    <xf numFmtId="0" fontId="1" fillId="0" borderId="14" xfId="1" applyFont="1" applyBorder="1" applyAlignment="1">
      <alignment horizontal="right" vertical="top"/>
    </xf>
    <xf numFmtId="0" fontId="0" fillId="0" borderId="12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4" fontId="0" fillId="0" borderId="39" xfId="0" applyNumberFormat="1" applyBorder="1"/>
    <xf numFmtId="0" fontId="0" fillId="0" borderId="3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7" xfId="0" applyBorder="1" applyAlignment="1">
      <alignment vertical="top"/>
    </xf>
    <xf numFmtId="0" fontId="0" fillId="0" borderId="9" xfId="0" applyFont="1" applyFill="1" applyBorder="1" applyAlignment="1">
      <alignment horizontal="right"/>
    </xf>
    <xf numFmtId="4" fontId="0" fillId="0" borderId="0" xfId="0" applyNumberFormat="1" applyFill="1" applyBorder="1"/>
    <xf numFmtId="0" fontId="4" fillId="0" borderId="5" xfId="0" applyFont="1" applyBorder="1" applyAlignment="1">
      <alignment horizontal="center" vertical="top" wrapText="1"/>
    </xf>
    <xf numFmtId="4" fontId="0" fillId="0" borderId="13" xfId="0" applyNumberFormat="1" applyFill="1" applyBorder="1"/>
    <xf numFmtId="0" fontId="0" fillId="0" borderId="43" xfId="0" applyBorder="1"/>
    <xf numFmtId="0" fontId="0" fillId="0" borderId="45" xfId="0" applyFill="1" applyBorder="1"/>
    <xf numFmtId="4" fontId="0" fillId="0" borderId="45" xfId="0" applyNumberFormat="1" applyBorder="1"/>
    <xf numFmtId="0" fontId="5" fillId="0" borderId="17" xfId="0" applyFont="1" applyBorder="1" applyAlignment="1">
      <alignment horizontal="right" wrapText="1"/>
    </xf>
    <xf numFmtId="0" fontId="2" fillId="0" borderId="25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0" fillId="0" borderId="30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49" fontId="0" fillId="0" borderId="26" xfId="0" applyNumberFormat="1" applyBorder="1"/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0" fillId="0" borderId="2" xfId="0" applyNumberForma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5" fillId="0" borderId="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2" xfId="0" applyNumberFormat="1" applyFill="1" applyBorder="1" applyAlignment="1">
      <alignment vertical="top" wrapText="1"/>
    </xf>
    <xf numFmtId="0" fontId="0" fillId="0" borderId="5" xfId="0" applyBorder="1" applyAlignment="1"/>
    <xf numFmtId="0" fontId="0" fillId="0" borderId="24" xfId="0" applyBorder="1" applyAlignment="1">
      <alignment vertical="top"/>
    </xf>
    <xf numFmtId="0" fontId="0" fillId="0" borderId="16" xfId="0" applyBorder="1" applyAlignment="1"/>
    <xf numFmtId="0" fontId="0" fillId="0" borderId="2" xfId="0" applyFont="1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57" xfId="0" applyNumberFormat="1" applyFill="1" applyBorder="1" applyAlignment="1">
      <alignment vertical="top" wrapText="1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32" xfId="0" applyBorder="1" applyAlignment="1"/>
    <xf numFmtId="0" fontId="0" fillId="0" borderId="33" xfId="0" applyBorder="1" applyAlignment="1"/>
    <xf numFmtId="0" fontId="4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49" fontId="0" fillId="0" borderId="2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/>
    <xf numFmtId="0" fontId="5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0" fontId="0" fillId="0" borderId="2" xfId="0" applyFill="1" applyBorder="1" applyAlignment="1">
      <alignment vertical="top" wrapText="1"/>
    </xf>
    <xf numFmtId="4" fontId="0" fillId="0" borderId="8" xfId="0" applyNumberFormat="1" applyBorder="1" applyAlignment="1">
      <alignment vertical="top" wrapText="1"/>
    </xf>
    <xf numFmtId="0" fontId="0" fillId="0" borderId="19" xfId="0" applyBorder="1" applyAlignment="1"/>
    <xf numFmtId="0" fontId="0" fillId="0" borderId="8" xfId="0" applyFill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4" fontId="0" fillId="0" borderId="33" xfId="0" applyNumberForma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4" xfId="0" applyBorder="1" applyAlignment="1">
      <alignment horizontal="right"/>
    </xf>
    <xf numFmtId="4" fontId="0" fillId="0" borderId="26" xfId="0" applyNumberFormat="1" applyBorder="1" applyAlignment="1">
      <alignment vertical="top"/>
    </xf>
    <xf numFmtId="0" fontId="0" fillId="0" borderId="53" xfId="0" applyBorder="1" applyAlignment="1"/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5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2" xfId="0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0" fillId="0" borderId="12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2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5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4"/>
  <sheetViews>
    <sheetView tabSelected="1" topLeftCell="I10" zoomScaleNormal="100" workbookViewId="0">
      <selection activeCell="AB25" sqref="AB25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17.28515625" customWidth="1"/>
    <col min="17" max="17" width="15.85546875" customWidth="1"/>
  </cols>
  <sheetData>
    <row r="3" spans="1:17" ht="19.5" x14ac:dyDescent="0.4">
      <c r="C3" s="2" t="s">
        <v>40</v>
      </c>
      <c r="K3" s="2" t="s">
        <v>155</v>
      </c>
    </row>
    <row r="7" spans="1:17" ht="15.75" thickBot="1" x14ac:dyDescent="0.3"/>
    <row r="8" spans="1:17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8" t="s">
        <v>13</v>
      </c>
      <c r="I8" s="1" t="s">
        <v>2</v>
      </c>
      <c r="J8" s="4" t="s">
        <v>3</v>
      </c>
      <c r="K8" s="161" t="s">
        <v>77</v>
      </c>
      <c r="L8" s="4" t="s">
        <v>4</v>
      </c>
      <c r="M8" s="4" t="s">
        <v>4</v>
      </c>
      <c r="N8" s="5" t="s">
        <v>5</v>
      </c>
      <c r="O8" s="5" t="s">
        <v>12</v>
      </c>
      <c r="P8" s="5" t="s">
        <v>6</v>
      </c>
      <c r="Q8" s="18" t="s">
        <v>71</v>
      </c>
    </row>
    <row r="9" spans="1:17" ht="15.75" thickBot="1" x14ac:dyDescent="0.3">
      <c r="A9" s="39" t="s">
        <v>7</v>
      </c>
      <c r="B9" s="6"/>
      <c r="C9" s="6"/>
      <c r="D9" s="6" t="s">
        <v>8</v>
      </c>
      <c r="E9" s="6" t="s">
        <v>11</v>
      </c>
      <c r="F9" s="6" t="s">
        <v>9</v>
      </c>
      <c r="G9" s="23" t="s">
        <v>10</v>
      </c>
      <c r="I9" s="149" t="s">
        <v>7</v>
      </c>
      <c r="J9" s="141"/>
      <c r="K9" s="92"/>
      <c r="L9" s="92"/>
      <c r="M9" s="92"/>
      <c r="N9" s="92" t="s">
        <v>8</v>
      </c>
      <c r="O9" s="92" t="s">
        <v>11</v>
      </c>
      <c r="P9" s="92" t="s">
        <v>9</v>
      </c>
      <c r="Q9" s="150" t="s">
        <v>10</v>
      </c>
    </row>
    <row r="10" spans="1:17" ht="15.75" customHeight="1" x14ac:dyDescent="0.25">
      <c r="A10" s="93">
        <v>1</v>
      </c>
      <c r="B10" s="54" t="s">
        <v>34</v>
      </c>
      <c r="C10" s="25" t="s">
        <v>17</v>
      </c>
      <c r="D10" s="20" t="s">
        <v>42</v>
      </c>
      <c r="E10" s="25" t="s">
        <v>1</v>
      </c>
      <c r="F10" s="56" t="s">
        <v>41</v>
      </c>
      <c r="G10" s="60">
        <v>146880.95999999999</v>
      </c>
      <c r="I10" s="93">
        <v>1</v>
      </c>
      <c r="J10" s="146" t="s">
        <v>88</v>
      </c>
      <c r="K10" s="326" t="s">
        <v>92</v>
      </c>
      <c r="L10" s="25" t="s">
        <v>17</v>
      </c>
      <c r="M10" s="214" t="s">
        <v>95</v>
      </c>
      <c r="N10" s="260" t="s">
        <v>97</v>
      </c>
      <c r="O10" s="330" t="s">
        <v>1</v>
      </c>
      <c r="P10" s="328" t="s">
        <v>100</v>
      </c>
      <c r="Q10" s="331">
        <v>157484</v>
      </c>
    </row>
    <row r="11" spans="1:17" ht="15.75" thickBot="1" x14ac:dyDescent="0.3">
      <c r="A11" s="94"/>
      <c r="B11" s="59" t="s">
        <v>43</v>
      </c>
      <c r="C11" s="34"/>
      <c r="D11" s="33"/>
      <c r="E11" s="34"/>
      <c r="F11" s="49"/>
      <c r="G11" s="26"/>
      <c r="I11" s="94"/>
      <c r="J11" s="147"/>
      <c r="K11" s="327"/>
      <c r="L11" s="34"/>
      <c r="M11" s="211"/>
      <c r="N11" s="261"/>
      <c r="O11" s="318"/>
      <c r="P11" s="329"/>
      <c r="Q11" s="332"/>
    </row>
    <row r="12" spans="1:17" x14ac:dyDescent="0.25">
      <c r="A12" s="104">
        <v>2</v>
      </c>
      <c r="B12" s="54" t="s">
        <v>34</v>
      </c>
      <c r="C12" s="20" t="s">
        <v>0</v>
      </c>
      <c r="D12" s="25" t="s">
        <v>35</v>
      </c>
      <c r="E12" s="102" t="s">
        <v>1</v>
      </c>
      <c r="F12" s="87" t="s">
        <v>44</v>
      </c>
      <c r="G12" s="103">
        <v>130947.92</v>
      </c>
      <c r="I12" s="174">
        <v>2</v>
      </c>
      <c r="J12" s="175" t="s">
        <v>88</v>
      </c>
      <c r="K12" s="360" t="s">
        <v>93</v>
      </c>
      <c r="L12" s="176" t="s">
        <v>0</v>
      </c>
      <c r="M12" s="260" t="s">
        <v>96</v>
      </c>
      <c r="N12" s="260" t="s">
        <v>98</v>
      </c>
      <c r="O12" s="266" t="s">
        <v>1</v>
      </c>
      <c r="P12" s="351" t="s">
        <v>101</v>
      </c>
      <c r="Q12" s="343">
        <v>194084</v>
      </c>
    </row>
    <row r="13" spans="1:17" ht="15.75" thickBot="1" x14ac:dyDescent="0.3">
      <c r="A13" s="104"/>
      <c r="B13" s="58" t="s">
        <v>36</v>
      </c>
      <c r="C13" s="61"/>
      <c r="D13" s="8"/>
      <c r="E13" s="105" t="s">
        <v>1</v>
      </c>
      <c r="F13" s="106" t="s">
        <v>46</v>
      </c>
      <c r="G13" s="107">
        <v>1727.61</v>
      </c>
      <c r="I13" s="178"/>
      <c r="J13" s="179"/>
      <c r="K13" s="361"/>
      <c r="L13" s="180"/>
      <c r="M13" s="261"/>
      <c r="N13" s="261"/>
      <c r="O13" s="261"/>
      <c r="P13" s="342"/>
      <c r="Q13" s="344"/>
    </row>
    <row r="14" spans="1:17" ht="15.75" hidden="1" thickBot="1" x14ac:dyDescent="0.3">
      <c r="A14" s="104"/>
      <c r="B14" s="58"/>
      <c r="C14" s="61"/>
      <c r="D14" s="8"/>
      <c r="E14" s="102" t="s">
        <v>1</v>
      </c>
      <c r="F14" s="87" t="s">
        <v>54</v>
      </c>
      <c r="G14" s="103">
        <v>16343.38</v>
      </c>
      <c r="I14" s="104"/>
      <c r="J14" s="148"/>
      <c r="K14" s="58"/>
      <c r="L14" s="8"/>
      <c r="M14" s="213"/>
      <c r="N14" s="8"/>
      <c r="O14" s="177"/>
      <c r="P14" s="163"/>
      <c r="Q14" s="164"/>
    </row>
    <row r="15" spans="1:17" ht="15.75" hidden="1" thickBot="1" x14ac:dyDescent="0.3">
      <c r="A15" s="94"/>
      <c r="B15" s="58"/>
      <c r="C15" s="61"/>
      <c r="D15" s="33"/>
      <c r="E15" s="105" t="s">
        <v>1</v>
      </c>
      <c r="F15" s="106" t="s">
        <v>45</v>
      </c>
      <c r="G15" s="107">
        <v>5262.92</v>
      </c>
      <c r="I15" s="104"/>
      <c r="J15" s="148"/>
      <c r="K15" s="58"/>
      <c r="L15" s="8"/>
      <c r="M15" s="213"/>
      <c r="N15" s="61"/>
      <c r="O15" s="105"/>
      <c r="P15" s="106"/>
      <c r="Q15" s="221"/>
    </row>
    <row r="16" spans="1:17" ht="15.75" thickBot="1" x14ac:dyDescent="0.3">
      <c r="A16" s="20" t="s">
        <v>47</v>
      </c>
      <c r="B16" s="95" t="s">
        <v>1</v>
      </c>
      <c r="C16" s="96" t="s">
        <v>48</v>
      </c>
      <c r="D16" s="108">
        <v>323234.8</v>
      </c>
      <c r="F16" s="172">
        <v>3</v>
      </c>
      <c r="G16" s="173" t="s">
        <v>88</v>
      </c>
      <c r="H16" s="171"/>
      <c r="I16" s="353">
        <v>3</v>
      </c>
      <c r="J16" s="274" t="s">
        <v>88</v>
      </c>
      <c r="K16" s="355" t="s">
        <v>94</v>
      </c>
      <c r="L16" s="224" t="s">
        <v>1</v>
      </c>
      <c r="M16" s="357" t="s">
        <v>91</v>
      </c>
      <c r="N16" s="359" t="s">
        <v>99</v>
      </c>
      <c r="O16" s="266" t="s">
        <v>1</v>
      </c>
      <c r="P16" s="260" t="s">
        <v>102</v>
      </c>
      <c r="Q16" s="343">
        <v>314196</v>
      </c>
    </row>
    <row r="17" spans="1:17" ht="15.75" thickBot="1" x14ac:dyDescent="0.3">
      <c r="A17" s="8"/>
      <c r="B17" s="72"/>
      <c r="C17" s="106"/>
      <c r="D17" s="50"/>
      <c r="F17" s="222"/>
      <c r="G17" s="223"/>
      <c r="H17" s="171"/>
      <c r="I17" s="354"/>
      <c r="J17" s="276"/>
      <c r="K17" s="356"/>
      <c r="L17" s="225"/>
      <c r="M17" s="358"/>
      <c r="N17" s="356"/>
      <c r="O17" s="261"/>
      <c r="P17" s="261"/>
      <c r="Q17" s="352"/>
    </row>
    <row r="18" spans="1:17" ht="15.75" customHeight="1" thickBot="1" x14ac:dyDescent="0.3">
      <c r="A18" s="287"/>
      <c r="B18" s="287"/>
      <c r="C18" s="287"/>
      <c r="D18" s="287">
        <f>SUM(G10:G16)</f>
        <v>301162.78999999998</v>
      </c>
      <c r="E18" s="287"/>
      <c r="F18" s="287" t="s">
        <v>73</v>
      </c>
      <c r="G18" s="209"/>
      <c r="H18" s="209"/>
      <c r="I18" s="292" t="s">
        <v>18</v>
      </c>
      <c r="J18" s="292"/>
      <c r="K18" s="292"/>
      <c r="L18" s="292"/>
      <c r="M18" s="292"/>
      <c r="N18" s="292">
        <f>SUM(Q10:Q16)</f>
        <v>665764</v>
      </c>
      <c r="O18" s="292"/>
      <c r="P18" s="292"/>
      <c r="Q18" s="144">
        <f>Q10+Q12+Q16</f>
        <v>665764</v>
      </c>
    </row>
    <row r="19" spans="1:17" ht="15.75" hidden="1" customHeight="1" thickBot="1" x14ac:dyDescent="0.3">
      <c r="A19" s="111">
        <v>1</v>
      </c>
      <c r="B19" s="78" t="s">
        <v>34</v>
      </c>
      <c r="C19" s="32" t="s">
        <v>25</v>
      </c>
      <c r="D19" s="112" t="s">
        <v>39</v>
      </c>
      <c r="E19" s="3" t="s">
        <v>31</v>
      </c>
      <c r="F19" s="35" t="s">
        <v>49</v>
      </c>
      <c r="G19" s="85">
        <v>553.36</v>
      </c>
      <c r="I19" s="313"/>
      <c r="J19" s="156"/>
      <c r="K19" s="315"/>
      <c r="L19" s="157"/>
      <c r="M19" s="264"/>
      <c r="N19" s="325"/>
      <c r="O19" s="76"/>
      <c r="P19" s="45"/>
      <c r="Q19" s="44"/>
    </row>
    <row r="20" spans="1:17" ht="15.75" hidden="1" customHeight="1" x14ac:dyDescent="0.25">
      <c r="A20" s="113"/>
      <c r="B20" s="54"/>
      <c r="C20" s="25"/>
      <c r="D20" s="20"/>
      <c r="E20" s="75" t="s">
        <v>31</v>
      </c>
      <c r="F20" s="109" t="s">
        <v>50</v>
      </c>
      <c r="G20" s="110">
        <v>634.9</v>
      </c>
      <c r="I20" s="314"/>
      <c r="J20" s="151"/>
      <c r="K20" s="316"/>
      <c r="L20" s="152"/>
      <c r="M20" s="316"/>
      <c r="N20" s="267"/>
      <c r="O20" s="75"/>
      <c r="P20" s="109"/>
      <c r="Q20" s="158"/>
    </row>
    <row r="21" spans="1:17" ht="15.75" hidden="1" customHeight="1" x14ac:dyDescent="0.25">
      <c r="A21" s="114"/>
      <c r="B21" s="58"/>
      <c r="C21" s="9"/>
      <c r="D21" s="80"/>
      <c r="E21" s="3" t="s">
        <v>1</v>
      </c>
      <c r="F21" s="35" t="s">
        <v>51</v>
      </c>
      <c r="G21" s="85">
        <v>3232.4</v>
      </c>
      <c r="I21" s="314"/>
      <c r="J21" s="153"/>
      <c r="K21" s="316"/>
      <c r="L21" s="154"/>
      <c r="M21" s="316"/>
      <c r="N21" s="267"/>
      <c r="O21" s="3"/>
      <c r="P21" s="35"/>
      <c r="Q21" s="41"/>
    </row>
    <row r="22" spans="1:17" ht="15.75" hidden="1" customHeight="1" thickBot="1" x14ac:dyDescent="0.3">
      <c r="A22" s="114"/>
      <c r="B22" s="58"/>
      <c r="C22" s="9"/>
      <c r="D22" s="80"/>
      <c r="E22" s="32" t="s">
        <v>31</v>
      </c>
      <c r="F22" s="30" t="s">
        <v>53</v>
      </c>
      <c r="G22" s="117">
        <v>1219.1300000000001</v>
      </c>
      <c r="I22" s="314"/>
      <c r="J22" s="153"/>
      <c r="K22" s="316"/>
      <c r="L22" s="154"/>
      <c r="M22" s="316"/>
      <c r="N22" s="267"/>
      <c r="O22" s="32"/>
      <c r="P22" s="30"/>
      <c r="Q22" s="89"/>
    </row>
    <row r="23" spans="1:17" ht="15.75" hidden="1" customHeight="1" thickBot="1" x14ac:dyDescent="0.3">
      <c r="A23" s="97"/>
      <c r="B23" s="115"/>
      <c r="C23" s="75"/>
      <c r="D23" s="116"/>
      <c r="E23" s="3" t="s">
        <v>31</v>
      </c>
      <c r="F23" s="35" t="s">
        <v>52</v>
      </c>
      <c r="G23" s="85">
        <v>529.24</v>
      </c>
      <c r="I23" s="314"/>
      <c r="J23" s="234"/>
      <c r="K23" s="316"/>
      <c r="L23" s="217"/>
      <c r="M23" s="316"/>
      <c r="N23" s="267"/>
      <c r="O23" s="7"/>
      <c r="P23" s="36"/>
      <c r="Q23" s="139"/>
    </row>
    <row r="24" spans="1:17" ht="15.75" customHeight="1" x14ac:dyDescent="0.25">
      <c r="A24" s="218"/>
      <c r="B24" s="134"/>
      <c r="C24" s="8"/>
      <c r="D24" s="8"/>
      <c r="E24" s="8"/>
      <c r="F24" s="46"/>
      <c r="G24" s="233"/>
      <c r="I24" s="345">
        <v>1</v>
      </c>
      <c r="J24" s="348" t="s">
        <v>83</v>
      </c>
      <c r="K24" s="132" t="s">
        <v>89</v>
      </c>
      <c r="L24" s="219"/>
      <c r="M24" s="260" t="s">
        <v>33</v>
      </c>
      <c r="N24" s="260" t="s">
        <v>121</v>
      </c>
      <c r="O24" s="3" t="s">
        <v>1</v>
      </c>
      <c r="P24" s="35" t="s">
        <v>122</v>
      </c>
      <c r="Q24" s="85">
        <v>6649.87</v>
      </c>
    </row>
    <row r="25" spans="1:17" ht="15.75" customHeight="1" x14ac:dyDescent="0.25">
      <c r="A25" s="218"/>
      <c r="B25" s="134"/>
      <c r="C25" s="8"/>
      <c r="D25" s="8"/>
      <c r="E25" s="8"/>
      <c r="F25" s="46"/>
      <c r="G25" s="233"/>
      <c r="I25" s="346"/>
      <c r="J25" s="349"/>
      <c r="K25" s="208" t="s">
        <v>120</v>
      </c>
      <c r="L25" s="219"/>
      <c r="M25" s="267"/>
      <c r="N25" s="267"/>
      <c r="O25" s="3" t="s">
        <v>1</v>
      </c>
      <c r="P25" s="35" t="s">
        <v>123</v>
      </c>
      <c r="Q25" s="85">
        <v>473.2</v>
      </c>
    </row>
    <row r="26" spans="1:17" ht="15.75" customHeight="1" x14ac:dyDescent="0.25">
      <c r="A26" s="218"/>
      <c r="B26" s="134"/>
      <c r="C26" s="8"/>
      <c r="D26" s="8"/>
      <c r="E26" s="8"/>
      <c r="F26" s="46"/>
      <c r="G26" s="233"/>
      <c r="I26" s="346"/>
      <c r="J26" s="346"/>
      <c r="K26" s="350"/>
      <c r="L26" s="219"/>
      <c r="M26" s="267"/>
      <c r="N26" s="267"/>
      <c r="O26" s="3" t="s">
        <v>1</v>
      </c>
      <c r="P26" s="35" t="s">
        <v>124</v>
      </c>
      <c r="Q26" s="85">
        <v>584.38</v>
      </c>
    </row>
    <row r="27" spans="1:17" ht="15.75" customHeight="1" x14ac:dyDescent="0.25">
      <c r="A27" s="218"/>
      <c r="B27" s="134"/>
      <c r="C27" s="8"/>
      <c r="D27" s="8"/>
      <c r="E27" s="8"/>
      <c r="F27" s="46"/>
      <c r="G27" s="233"/>
      <c r="I27" s="346"/>
      <c r="J27" s="346"/>
      <c r="K27" s="267"/>
      <c r="L27" s="219"/>
      <c r="M27" s="267"/>
      <c r="N27" s="267"/>
      <c r="O27" s="3" t="s">
        <v>1</v>
      </c>
      <c r="P27" s="35" t="s">
        <v>125</v>
      </c>
      <c r="Q27" s="85">
        <v>497.79</v>
      </c>
    </row>
    <row r="28" spans="1:17" ht="15.75" customHeight="1" x14ac:dyDescent="0.25">
      <c r="A28" s="218"/>
      <c r="B28" s="134"/>
      <c r="C28" s="8"/>
      <c r="D28" s="8"/>
      <c r="E28" s="8"/>
      <c r="F28" s="46"/>
      <c r="G28" s="233"/>
      <c r="I28" s="346"/>
      <c r="J28" s="346"/>
      <c r="K28" s="267"/>
      <c r="L28" s="219"/>
      <c r="M28" s="267"/>
      <c r="N28" s="267"/>
      <c r="O28" s="3" t="s">
        <v>1</v>
      </c>
      <c r="P28" s="35" t="s">
        <v>126</v>
      </c>
      <c r="Q28" s="85">
        <v>118.38</v>
      </c>
    </row>
    <row r="29" spans="1:17" ht="15.75" customHeight="1" x14ac:dyDescent="0.25">
      <c r="A29" s="218"/>
      <c r="B29" s="134"/>
      <c r="C29" s="8"/>
      <c r="D29" s="8"/>
      <c r="E29" s="8"/>
      <c r="F29" s="46"/>
      <c r="G29" s="233"/>
      <c r="I29" s="346"/>
      <c r="J29" s="346"/>
      <c r="K29" s="267"/>
      <c r="L29" s="219"/>
      <c r="M29" s="267"/>
      <c r="N29" s="267"/>
      <c r="O29" s="3" t="s">
        <v>1</v>
      </c>
      <c r="P29" s="35" t="s">
        <v>127</v>
      </c>
      <c r="Q29" s="85">
        <v>3263.01</v>
      </c>
    </row>
    <row r="30" spans="1:17" ht="15.75" customHeight="1" thickBot="1" x14ac:dyDescent="0.3">
      <c r="A30" s="218"/>
      <c r="B30" s="134"/>
      <c r="C30" s="8"/>
      <c r="D30" s="8"/>
      <c r="E30" s="8"/>
      <c r="F30" s="46"/>
      <c r="G30" s="233"/>
      <c r="I30" s="347"/>
      <c r="J30" s="347"/>
      <c r="K30" s="261"/>
      <c r="L30" s="220"/>
      <c r="M30" s="261"/>
      <c r="N30" s="261"/>
      <c r="O30" s="3" t="s">
        <v>1</v>
      </c>
      <c r="P30" s="35" t="s">
        <v>128</v>
      </c>
      <c r="Q30" s="85">
        <v>2933.48</v>
      </c>
    </row>
    <row r="31" spans="1:17" ht="15.75" customHeight="1" thickBot="1" x14ac:dyDescent="0.3">
      <c r="A31" s="291" t="s">
        <v>19</v>
      </c>
      <c r="B31" s="292"/>
      <c r="C31" s="292"/>
      <c r="D31" s="292"/>
      <c r="E31" s="293"/>
      <c r="F31" s="294"/>
      <c r="G31" s="120">
        <f>SUM(G19:G23)</f>
        <v>6169.03</v>
      </c>
      <c r="I31" s="295" t="s">
        <v>129</v>
      </c>
      <c r="J31" s="296"/>
      <c r="K31" s="296"/>
      <c r="L31" s="296"/>
      <c r="M31" s="296"/>
      <c r="N31" s="296"/>
      <c r="O31" s="296"/>
      <c r="P31" s="297"/>
      <c r="Q31" s="17">
        <f>SUM(Q24:Q30)</f>
        <v>14520.109999999999</v>
      </c>
    </row>
    <row r="32" spans="1:17" ht="15.75" customHeight="1" thickBot="1" x14ac:dyDescent="0.3">
      <c r="A32" s="121">
        <v>1</v>
      </c>
      <c r="B32" s="86" t="s">
        <v>55</v>
      </c>
      <c r="C32" s="42" t="s">
        <v>16</v>
      </c>
      <c r="D32" s="118" t="s">
        <v>56</v>
      </c>
      <c r="E32" s="29" t="s">
        <v>1</v>
      </c>
      <c r="F32" s="24" t="s">
        <v>54</v>
      </c>
      <c r="G32" s="60">
        <v>279638.62</v>
      </c>
      <c r="I32" s="306">
        <v>1</v>
      </c>
      <c r="J32" s="256" t="s">
        <v>72</v>
      </c>
      <c r="K32" s="262" t="s">
        <v>103</v>
      </c>
      <c r="L32" s="42" t="s">
        <v>16</v>
      </c>
      <c r="M32" s="212" t="s">
        <v>104</v>
      </c>
      <c r="N32" s="212" t="s">
        <v>105</v>
      </c>
      <c r="O32" s="264" t="s">
        <v>1</v>
      </c>
      <c r="P32" s="337" t="s">
        <v>106</v>
      </c>
      <c r="Q32" s="339">
        <v>422811.8</v>
      </c>
    </row>
    <row r="33" spans="1:17" ht="15.75" thickBot="1" x14ac:dyDescent="0.3">
      <c r="A33" s="121"/>
      <c r="B33" s="91" t="s">
        <v>57</v>
      </c>
      <c r="C33" s="43"/>
      <c r="D33" s="119"/>
      <c r="E33" s="15"/>
      <c r="F33" s="37"/>
      <c r="G33" s="52"/>
      <c r="I33" s="307"/>
      <c r="J33" s="305"/>
      <c r="K33" s="263"/>
      <c r="L33" s="38"/>
      <c r="M33" s="38"/>
      <c r="N33" s="226"/>
      <c r="O33" s="265"/>
      <c r="P33" s="338"/>
      <c r="Q33" s="340"/>
    </row>
    <row r="34" spans="1:17" ht="15.75" thickBot="1" x14ac:dyDescent="0.3">
      <c r="A34" s="121"/>
      <c r="B34" s="162"/>
      <c r="C34" s="38"/>
      <c r="D34" s="226"/>
      <c r="E34" s="25"/>
      <c r="F34" s="24"/>
      <c r="G34" s="60"/>
      <c r="I34" s="227">
        <v>2</v>
      </c>
      <c r="J34" s="256" t="s">
        <v>72</v>
      </c>
      <c r="K34" s="258" t="s">
        <v>86</v>
      </c>
      <c r="L34" s="42"/>
      <c r="M34" s="260" t="s">
        <v>28</v>
      </c>
      <c r="N34" s="260" t="s">
        <v>87</v>
      </c>
      <c r="O34" s="260" t="s">
        <v>1</v>
      </c>
      <c r="P34" s="341" t="s">
        <v>107</v>
      </c>
      <c r="Q34" s="343">
        <v>12152</v>
      </c>
    </row>
    <row r="35" spans="1:17" ht="15.75" thickBot="1" x14ac:dyDescent="0.3">
      <c r="A35" s="121"/>
      <c r="B35" s="162"/>
      <c r="C35" s="38"/>
      <c r="D35" s="226"/>
      <c r="E35" s="25"/>
      <c r="F35" s="24"/>
      <c r="G35" s="60"/>
      <c r="I35" s="210"/>
      <c r="J35" s="257"/>
      <c r="K35" s="259"/>
      <c r="L35" s="43"/>
      <c r="M35" s="261"/>
      <c r="N35" s="261"/>
      <c r="O35" s="261"/>
      <c r="P35" s="342"/>
      <c r="Q35" s="344"/>
    </row>
    <row r="36" spans="1:17" ht="15.75" customHeight="1" thickBot="1" x14ac:dyDescent="0.3">
      <c r="A36" s="121">
        <v>2</v>
      </c>
      <c r="B36" s="54" t="s">
        <v>34</v>
      </c>
      <c r="C36" s="42" t="s">
        <v>26</v>
      </c>
      <c r="D36" s="69" t="s">
        <v>58</v>
      </c>
      <c r="E36" s="25" t="s">
        <v>1</v>
      </c>
      <c r="F36" s="24" t="s">
        <v>48</v>
      </c>
      <c r="G36" s="60">
        <v>315868.13</v>
      </c>
      <c r="I36" s="311">
        <v>3</v>
      </c>
      <c r="J36" s="308" t="s">
        <v>72</v>
      </c>
      <c r="K36" s="268" t="s">
        <v>108</v>
      </c>
      <c r="L36" s="42" t="s">
        <v>26</v>
      </c>
      <c r="M36" s="271" t="s">
        <v>91</v>
      </c>
      <c r="N36" s="271" t="s">
        <v>109</v>
      </c>
      <c r="O36" s="264" t="s">
        <v>1</v>
      </c>
      <c r="P36" s="333" t="s">
        <v>102</v>
      </c>
      <c r="Q36" s="335">
        <v>275425.19</v>
      </c>
    </row>
    <row r="37" spans="1:17" ht="16.5" customHeight="1" thickBot="1" x14ac:dyDescent="0.3">
      <c r="A37" s="122"/>
      <c r="B37" s="59" t="s">
        <v>59</v>
      </c>
      <c r="C37" s="43"/>
      <c r="D37" s="47"/>
      <c r="E37" s="34"/>
      <c r="F37" s="55"/>
      <c r="G37" s="26"/>
      <c r="I37" s="312"/>
      <c r="J37" s="309"/>
      <c r="K37" s="269"/>
      <c r="L37" s="43"/>
      <c r="M37" s="272"/>
      <c r="N37" s="272"/>
      <c r="O37" s="273"/>
      <c r="P37" s="334"/>
      <c r="Q37" s="336"/>
    </row>
    <row r="38" spans="1:17" ht="15.75" hidden="1" customHeight="1" thickBot="1" x14ac:dyDescent="0.3">
      <c r="A38" s="122">
        <v>3</v>
      </c>
      <c r="B38" s="54" t="s">
        <v>34</v>
      </c>
      <c r="C38" s="38" t="s">
        <v>28</v>
      </c>
      <c r="D38" s="67" t="s">
        <v>37</v>
      </c>
      <c r="E38" s="32" t="s">
        <v>1</v>
      </c>
      <c r="F38" s="88" t="s">
        <v>60</v>
      </c>
      <c r="G38" s="71">
        <v>39799.230000000003</v>
      </c>
      <c r="I38" s="311"/>
      <c r="J38" s="308"/>
      <c r="K38" s="269"/>
      <c r="L38" s="38"/>
      <c r="M38" s="38"/>
      <c r="N38" s="67"/>
      <c r="O38" s="32"/>
      <c r="P38" s="229"/>
      <c r="Q38" s="228"/>
    </row>
    <row r="39" spans="1:17" ht="17.25" hidden="1" customHeight="1" thickBot="1" x14ac:dyDescent="0.3">
      <c r="A39" s="122"/>
      <c r="B39" s="59" t="s">
        <v>38</v>
      </c>
      <c r="C39" s="34"/>
      <c r="D39" s="33"/>
      <c r="E39" s="34"/>
      <c r="F39" s="123"/>
      <c r="G39" s="124"/>
      <c r="I39" s="312"/>
      <c r="J39" s="310"/>
      <c r="K39" s="270"/>
      <c r="L39" s="34"/>
      <c r="M39" s="34"/>
      <c r="N39" s="33"/>
      <c r="O39" s="34"/>
      <c r="P39" s="230"/>
      <c r="Q39" s="26"/>
    </row>
    <row r="40" spans="1:17" ht="15.75" thickBot="1" x14ac:dyDescent="0.3">
      <c r="A40" s="253" t="s">
        <v>27</v>
      </c>
      <c r="B40" s="288"/>
      <c r="C40" s="289"/>
      <c r="D40" s="289"/>
      <c r="E40" s="288"/>
      <c r="F40" s="290"/>
      <c r="G40" s="57">
        <f>SUM(G32:G39)</f>
        <v>635305.98</v>
      </c>
      <c r="I40" s="300" t="s">
        <v>27</v>
      </c>
      <c r="J40" s="301"/>
      <c r="K40" s="301"/>
      <c r="L40" s="301"/>
      <c r="M40" s="301"/>
      <c r="N40" s="301"/>
      <c r="O40" s="301"/>
      <c r="P40" s="302"/>
      <c r="Q40" s="155">
        <f>SUM(Q32:Q39)</f>
        <v>710388.99</v>
      </c>
    </row>
    <row r="41" spans="1:17" ht="30" x14ac:dyDescent="0.25">
      <c r="A41" s="53">
        <v>1</v>
      </c>
      <c r="B41" s="68" t="s">
        <v>34</v>
      </c>
      <c r="C41" s="48" t="s">
        <v>20</v>
      </c>
      <c r="D41" s="42" t="s">
        <v>61</v>
      </c>
      <c r="E41" s="76" t="s">
        <v>1</v>
      </c>
      <c r="F41" s="45" t="s">
        <v>62</v>
      </c>
      <c r="G41" s="125">
        <v>4474.07</v>
      </c>
      <c r="I41" s="181">
        <v>1</v>
      </c>
      <c r="J41" s="182" t="s">
        <v>74</v>
      </c>
      <c r="K41" s="132" t="s">
        <v>89</v>
      </c>
      <c r="L41" s="183"/>
      <c r="M41" s="20" t="s">
        <v>79</v>
      </c>
      <c r="N41" s="69" t="s">
        <v>111</v>
      </c>
      <c r="O41" s="3" t="s">
        <v>1</v>
      </c>
      <c r="P41" s="35" t="s">
        <v>112</v>
      </c>
      <c r="Q41" s="103">
        <v>3652.87</v>
      </c>
    </row>
    <row r="42" spans="1:17" ht="15.75" thickBot="1" x14ac:dyDescent="0.3">
      <c r="A42" s="74"/>
      <c r="B42" s="98"/>
      <c r="C42" s="99"/>
      <c r="D42" s="43"/>
      <c r="E42" s="32"/>
      <c r="F42" s="30"/>
      <c r="G42" s="63"/>
      <c r="I42" s="184"/>
      <c r="J42" s="169"/>
      <c r="K42" s="137" t="s">
        <v>110</v>
      </c>
      <c r="L42" s="185"/>
      <c r="M42" s="186"/>
      <c r="N42" s="187"/>
      <c r="O42" s="3" t="s">
        <v>1</v>
      </c>
      <c r="P42" s="35" t="s">
        <v>113</v>
      </c>
      <c r="Q42" s="103">
        <v>277.45999999999998</v>
      </c>
    </row>
    <row r="43" spans="1:17" ht="30.75" hidden="1" thickBot="1" x14ac:dyDescent="0.3">
      <c r="A43" s="128">
        <v>2</v>
      </c>
      <c r="B43" s="54" t="s">
        <v>34</v>
      </c>
      <c r="C43" s="20" t="s">
        <v>21</v>
      </c>
      <c r="D43" s="25" t="s">
        <v>63</v>
      </c>
      <c r="E43" s="32" t="s">
        <v>1</v>
      </c>
      <c r="F43" s="90" t="s">
        <v>64</v>
      </c>
      <c r="G43" s="71">
        <v>638.22</v>
      </c>
      <c r="I43" s="159">
        <v>2</v>
      </c>
      <c r="J43" s="160" t="s">
        <v>74</v>
      </c>
      <c r="K43" s="51"/>
      <c r="L43" s="27"/>
      <c r="M43" s="27"/>
      <c r="N43" s="16"/>
      <c r="O43" s="27"/>
      <c r="P43" s="28"/>
      <c r="Q43" s="31"/>
    </row>
    <row r="44" spans="1:17" ht="15.75" thickBot="1" x14ac:dyDescent="0.3">
      <c r="A44" s="128"/>
      <c r="B44" s="54"/>
      <c r="C44" s="20"/>
      <c r="D44" s="25"/>
      <c r="E44" s="33"/>
      <c r="F44" s="43"/>
      <c r="G44" s="136"/>
      <c r="I44" s="319">
        <v>2</v>
      </c>
      <c r="J44" s="322" t="s">
        <v>74</v>
      </c>
      <c r="K44" s="54" t="s">
        <v>89</v>
      </c>
      <c r="L44" s="157"/>
      <c r="M44" s="260" t="s">
        <v>78</v>
      </c>
      <c r="N44" s="325" t="s">
        <v>115</v>
      </c>
      <c r="O44" s="76" t="s">
        <v>1</v>
      </c>
      <c r="P44" s="45" t="s">
        <v>116</v>
      </c>
      <c r="Q44" s="64">
        <v>22941.84</v>
      </c>
    </row>
    <row r="45" spans="1:17" ht="15.75" thickBot="1" x14ac:dyDescent="0.3">
      <c r="A45" s="128"/>
      <c r="B45" s="54"/>
      <c r="C45" s="20"/>
      <c r="D45" s="25"/>
      <c r="E45" s="33"/>
      <c r="F45" s="43"/>
      <c r="G45" s="136"/>
      <c r="I45" s="320"/>
      <c r="J45" s="323"/>
      <c r="K45" s="267" t="s">
        <v>114</v>
      </c>
      <c r="L45" s="157"/>
      <c r="M45" s="267"/>
      <c r="N45" s="267"/>
      <c r="O45" s="3" t="s">
        <v>1</v>
      </c>
      <c r="P45" s="232" t="s">
        <v>117</v>
      </c>
      <c r="Q45" s="11">
        <v>5531.79</v>
      </c>
    </row>
    <row r="46" spans="1:17" ht="15.75" thickBot="1" x14ac:dyDescent="0.3">
      <c r="A46" s="128"/>
      <c r="B46" s="54"/>
      <c r="C46" s="20"/>
      <c r="D46" s="25"/>
      <c r="E46" s="33"/>
      <c r="F46" s="43"/>
      <c r="G46" s="136"/>
      <c r="I46" s="320"/>
      <c r="J46" s="323"/>
      <c r="K46" s="267"/>
      <c r="L46" s="157"/>
      <c r="M46" s="267"/>
      <c r="N46" s="267"/>
      <c r="O46" s="3" t="s">
        <v>1</v>
      </c>
      <c r="P46" s="232" t="s">
        <v>118</v>
      </c>
      <c r="Q46" s="11">
        <v>301642.76</v>
      </c>
    </row>
    <row r="47" spans="1:17" ht="30.75" thickBot="1" x14ac:dyDescent="0.3">
      <c r="A47" s="128">
        <v>3</v>
      </c>
      <c r="B47" s="126" t="s">
        <v>65</v>
      </c>
      <c r="C47" s="27" t="s">
        <v>0</v>
      </c>
      <c r="D47" s="70" t="s">
        <v>66</v>
      </c>
      <c r="E47" s="27" t="s">
        <v>1</v>
      </c>
      <c r="F47" s="40" t="s">
        <v>54</v>
      </c>
      <c r="G47" s="127">
        <v>521765</v>
      </c>
      <c r="I47" s="321"/>
      <c r="J47" s="324"/>
      <c r="K47" s="261"/>
      <c r="L47" s="157"/>
      <c r="M47" s="261"/>
      <c r="N47" s="261"/>
      <c r="O47" s="32" t="s">
        <v>1</v>
      </c>
      <c r="P47" s="30" t="s">
        <v>119</v>
      </c>
      <c r="Q47" s="63">
        <v>6190.21</v>
      </c>
    </row>
    <row r="48" spans="1:17" ht="15.75" thickBot="1" x14ac:dyDescent="0.3">
      <c r="A48" s="253" t="s">
        <v>22</v>
      </c>
      <c r="B48" s="289"/>
      <c r="C48" s="289"/>
      <c r="D48" s="289"/>
      <c r="E48" s="289"/>
      <c r="F48" s="298"/>
      <c r="G48" s="120">
        <f>SUM(G41:G47)</f>
        <v>526877.29</v>
      </c>
      <c r="I48" s="253" t="s">
        <v>75</v>
      </c>
      <c r="J48" s="289"/>
      <c r="K48" s="289"/>
      <c r="L48" s="289"/>
      <c r="M48" s="289"/>
      <c r="N48" s="289"/>
      <c r="O48" s="289"/>
      <c r="P48" s="298"/>
      <c r="Q48" s="17">
        <f>SUM(Q41:Q47)</f>
        <v>340236.93000000005</v>
      </c>
    </row>
    <row r="49" spans="1:17" ht="30.75" hidden="1" thickBot="1" x14ac:dyDescent="0.3">
      <c r="A49" s="167"/>
      <c r="B49" s="168"/>
      <c r="C49" s="168"/>
      <c r="D49" s="168"/>
      <c r="E49" s="167"/>
      <c r="F49" s="167"/>
      <c r="G49" s="120"/>
      <c r="I49" s="191">
        <v>1</v>
      </c>
      <c r="J49" s="192" t="s">
        <v>76</v>
      </c>
      <c r="K49" s="193"/>
      <c r="L49" s="194"/>
      <c r="M49" s="157" t="s">
        <v>82</v>
      </c>
      <c r="N49" s="195"/>
      <c r="O49" s="157" t="s">
        <v>1</v>
      </c>
      <c r="P49" s="196"/>
      <c r="Q49" s="201"/>
    </row>
    <row r="50" spans="1:17" ht="30.75" hidden="1" thickBot="1" x14ac:dyDescent="0.3">
      <c r="A50" s="128">
        <v>1</v>
      </c>
      <c r="B50" s="129" t="s">
        <v>34</v>
      </c>
      <c r="C50" s="20" t="s">
        <v>24</v>
      </c>
      <c r="D50" s="42" t="s">
        <v>67</v>
      </c>
      <c r="E50" s="3" t="s">
        <v>1</v>
      </c>
      <c r="F50" s="130" t="s">
        <v>68</v>
      </c>
      <c r="G50" s="77">
        <v>269246.51</v>
      </c>
      <c r="H50" s="189"/>
      <c r="I50" s="197">
        <v>2</v>
      </c>
      <c r="J50" s="198" t="s">
        <v>76</v>
      </c>
      <c r="K50" s="190"/>
      <c r="L50" s="199" t="s">
        <v>24</v>
      </c>
      <c r="M50" s="170" t="str">
        <f>UPPER(L50)</f>
        <v>ADEN FARM SRL</v>
      </c>
      <c r="N50" s="170"/>
      <c r="O50" s="170" t="s">
        <v>1</v>
      </c>
      <c r="P50" s="200"/>
      <c r="Q50" s="202"/>
    </row>
    <row r="51" spans="1:17" ht="15.75" thickBot="1" x14ac:dyDescent="0.3">
      <c r="A51" s="253" t="s">
        <v>69</v>
      </c>
      <c r="B51" s="289"/>
      <c r="C51" s="289"/>
      <c r="D51" s="289"/>
      <c r="E51" s="289"/>
      <c r="F51" s="289"/>
      <c r="G51" s="131">
        <f>G50</f>
        <v>269246.51</v>
      </c>
      <c r="I51" s="304" t="s">
        <v>69</v>
      </c>
      <c r="J51" s="288"/>
      <c r="K51" s="288"/>
      <c r="L51" s="288"/>
      <c r="M51" s="288"/>
      <c r="N51" s="288"/>
      <c r="O51" s="288"/>
      <c r="P51" s="288"/>
      <c r="Q51" s="144">
        <f>Q50+Q49</f>
        <v>0</v>
      </c>
    </row>
    <row r="52" spans="1:17" ht="15.75" customHeight="1" thickBot="1" x14ac:dyDescent="0.3">
      <c r="A52" s="295" t="s">
        <v>15</v>
      </c>
      <c r="B52" s="296"/>
      <c r="C52" s="296"/>
      <c r="D52" s="296"/>
      <c r="E52" s="296"/>
      <c r="F52" s="297"/>
      <c r="G52" s="57">
        <f>G18+G31+G40+G48+G51</f>
        <v>1437598.81</v>
      </c>
      <c r="I52" s="295" t="s">
        <v>15</v>
      </c>
      <c r="J52" s="296"/>
      <c r="K52" s="296"/>
      <c r="L52" s="296"/>
      <c r="M52" s="296"/>
      <c r="N52" s="296"/>
      <c r="O52" s="296"/>
      <c r="P52" s="297"/>
      <c r="Q52" s="57">
        <f>Q18+Q31+Q40+Q48+Q51</f>
        <v>1730910.0300000003</v>
      </c>
    </row>
    <row r="53" spans="1:17" x14ac:dyDescent="0.25">
      <c r="Q53" s="73"/>
    </row>
    <row r="54" spans="1:17" ht="15.75" thickBot="1" x14ac:dyDescent="0.3">
      <c r="G54" s="14" t="s">
        <v>32</v>
      </c>
      <c r="Q54" s="14" t="s">
        <v>32</v>
      </c>
    </row>
    <row r="55" spans="1:17" ht="15.75" customHeight="1" x14ac:dyDescent="0.25">
      <c r="A55" s="10"/>
      <c r="B55" s="86"/>
      <c r="C55" s="20"/>
      <c r="D55" s="25"/>
      <c r="E55" s="20"/>
      <c r="F55" s="56"/>
      <c r="G55" s="60"/>
      <c r="I55" s="10">
        <v>1</v>
      </c>
      <c r="J55" s="317" t="s">
        <v>74</v>
      </c>
      <c r="K55" s="54" t="s">
        <v>142</v>
      </c>
      <c r="L55" s="20"/>
      <c r="M55" s="260" t="s">
        <v>90</v>
      </c>
      <c r="N55" s="69" t="s">
        <v>144</v>
      </c>
      <c r="O55" s="138" t="s">
        <v>32</v>
      </c>
      <c r="P55" s="35" t="s">
        <v>145</v>
      </c>
      <c r="Q55" s="103">
        <v>30331.98</v>
      </c>
    </row>
    <row r="56" spans="1:17" ht="15.75" thickBot="1" x14ac:dyDescent="0.3">
      <c r="A56" s="83"/>
      <c r="B56" s="91"/>
      <c r="C56" s="65"/>
      <c r="D56" s="82"/>
      <c r="E56" s="84"/>
      <c r="F56" s="55"/>
      <c r="G56" s="26"/>
      <c r="I56" s="83"/>
      <c r="J56" s="318"/>
      <c r="K56" s="9" t="s">
        <v>143</v>
      </c>
      <c r="L56" s="33"/>
      <c r="M56" s="261"/>
      <c r="N56" s="82"/>
      <c r="O56" s="138" t="s">
        <v>32</v>
      </c>
      <c r="P56" s="35" t="s">
        <v>146</v>
      </c>
      <c r="Q56" s="103">
        <v>45985.88</v>
      </c>
    </row>
    <row r="57" spans="1:17" ht="15.75" customHeight="1" thickBot="1" x14ac:dyDescent="0.3">
      <c r="A57" s="66"/>
      <c r="B57" s="299" t="s">
        <v>23</v>
      </c>
      <c r="C57" s="296"/>
      <c r="D57" s="296"/>
      <c r="E57" s="296"/>
      <c r="F57" s="297"/>
      <c r="G57" s="57">
        <f>G55</f>
        <v>0</v>
      </c>
      <c r="I57" s="284" t="s">
        <v>75</v>
      </c>
      <c r="J57" s="285"/>
      <c r="K57" s="285"/>
      <c r="L57" s="285"/>
      <c r="M57" s="285"/>
      <c r="N57" s="285"/>
      <c r="O57" s="285"/>
      <c r="P57" s="286"/>
      <c r="Q57" s="17">
        <f>Q55+Q56</f>
        <v>76317.86</v>
      </c>
    </row>
    <row r="58" spans="1:17" ht="15" customHeight="1" x14ac:dyDescent="0.25">
      <c r="A58" s="29"/>
      <c r="B58" s="54"/>
      <c r="C58" s="42"/>
      <c r="D58" s="69"/>
      <c r="E58" s="19"/>
      <c r="F58" s="24"/>
      <c r="G58" s="60"/>
      <c r="I58" s="277">
        <v>1</v>
      </c>
      <c r="J58" s="280" t="s">
        <v>72</v>
      </c>
      <c r="K58" s="244" t="s">
        <v>137</v>
      </c>
      <c r="L58" s="243"/>
      <c r="M58" s="274" t="s">
        <v>28</v>
      </c>
      <c r="N58" s="274" t="s">
        <v>139</v>
      </c>
      <c r="O58" s="203" t="s">
        <v>32</v>
      </c>
      <c r="P58" s="35" t="s">
        <v>140</v>
      </c>
      <c r="Q58" s="238">
        <v>79847.31</v>
      </c>
    </row>
    <row r="59" spans="1:17" ht="15.75" thickBot="1" x14ac:dyDescent="0.3">
      <c r="A59" s="13"/>
      <c r="B59" s="59"/>
      <c r="C59" s="34"/>
      <c r="D59" s="33"/>
      <c r="E59" s="100"/>
      <c r="F59" s="55"/>
      <c r="G59" s="26"/>
      <c r="I59" s="278"/>
      <c r="J59" s="281"/>
      <c r="K59" s="216" t="s">
        <v>138</v>
      </c>
      <c r="L59" s="231"/>
      <c r="M59" s="275"/>
      <c r="N59" s="275"/>
      <c r="O59" s="242" t="s">
        <v>32</v>
      </c>
      <c r="P59" s="30" t="s">
        <v>141</v>
      </c>
      <c r="Q59" s="71">
        <v>14853.26</v>
      </c>
    </row>
    <row r="60" spans="1:17" ht="15.75" thickBot="1" x14ac:dyDescent="0.3">
      <c r="A60" s="13"/>
      <c r="B60" s="166"/>
      <c r="C60" s="34"/>
      <c r="D60" s="34"/>
      <c r="E60" s="100"/>
      <c r="F60" s="165"/>
      <c r="G60" s="26"/>
      <c r="I60" s="278"/>
      <c r="J60" s="282"/>
      <c r="K60" s="244"/>
      <c r="L60" s="180"/>
      <c r="M60" s="275"/>
      <c r="N60" s="275"/>
      <c r="O60" s="203"/>
      <c r="P60" s="188"/>
      <c r="Q60" s="11"/>
    </row>
    <row r="61" spans="1:17" ht="15.75" thickBot="1" x14ac:dyDescent="0.3">
      <c r="A61" s="13"/>
      <c r="B61" s="166"/>
      <c r="C61" s="34"/>
      <c r="D61" s="34"/>
      <c r="E61" s="100"/>
      <c r="F61" s="165"/>
      <c r="G61" s="26"/>
      <c r="I61" s="279"/>
      <c r="J61" s="283"/>
      <c r="K61" s="215"/>
      <c r="L61" s="180"/>
      <c r="M61" s="276"/>
      <c r="N61" s="276"/>
      <c r="O61" s="204"/>
      <c r="P61" s="205"/>
      <c r="Q61" s="206"/>
    </row>
    <row r="62" spans="1:17" ht="15.75" thickBot="1" x14ac:dyDescent="0.3">
      <c r="A62" s="253" t="s">
        <v>27</v>
      </c>
      <c r="B62" s="289"/>
      <c r="C62" s="289"/>
      <c r="D62" s="289"/>
      <c r="E62" s="289"/>
      <c r="F62" s="298"/>
      <c r="G62" s="17">
        <f>G58</f>
        <v>0</v>
      </c>
      <c r="I62" s="300" t="s">
        <v>27</v>
      </c>
      <c r="J62" s="301"/>
      <c r="K62" s="301"/>
      <c r="L62" s="301"/>
      <c r="M62" s="301"/>
      <c r="N62" s="301"/>
      <c r="O62" s="301"/>
      <c r="P62" s="302"/>
      <c r="Q62" s="155">
        <f>Q58+Q59+Q60</f>
        <v>94700.569999999992</v>
      </c>
    </row>
    <row r="63" spans="1:17" ht="30.75" thickBot="1" x14ac:dyDescent="0.3">
      <c r="A63" s="245"/>
      <c r="B63" s="246"/>
      <c r="C63" s="246"/>
      <c r="D63" s="246"/>
      <c r="E63" s="246"/>
      <c r="F63" s="247"/>
      <c r="G63" s="17"/>
      <c r="I63" s="250">
        <v>1</v>
      </c>
      <c r="J63" s="251" t="s">
        <v>149</v>
      </c>
      <c r="K63" s="248" t="s">
        <v>150</v>
      </c>
      <c r="L63" s="252"/>
      <c r="M63" s="249" t="s">
        <v>148</v>
      </c>
      <c r="N63" s="20" t="s">
        <v>151</v>
      </c>
      <c r="O63" s="140" t="s">
        <v>152</v>
      </c>
      <c r="P63" s="140" t="s">
        <v>153</v>
      </c>
      <c r="Q63" s="235">
        <v>8245.85</v>
      </c>
    </row>
    <row r="64" spans="1:17" ht="15.75" thickBot="1" x14ac:dyDescent="0.3">
      <c r="A64" s="245"/>
      <c r="B64" s="246"/>
      <c r="C64" s="246"/>
      <c r="D64" s="246"/>
      <c r="E64" s="246"/>
      <c r="F64" s="247"/>
      <c r="G64" s="17"/>
      <c r="I64" s="253" t="s">
        <v>154</v>
      </c>
      <c r="J64" s="254"/>
      <c r="K64" s="254"/>
      <c r="L64" s="254"/>
      <c r="M64" s="254"/>
      <c r="N64" s="254"/>
      <c r="O64" s="254"/>
      <c r="P64" s="255"/>
      <c r="Q64" s="17">
        <f>Q63</f>
        <v>8245.85</v>
      </c>
    </row>
    <row r="65" spans="1:17" ht="15.75" customHeight="1" thickBot="1" x14ac:dyDescent="0.3">
      <c r="A65" s="295" t="s">
        <v>15</v>
      </c>
      <c r="B65" s="296"/>
      <c r="C65" s="296"/>
      <c r="D65" s="296"/>
      <c r="E65" s="296"/>
      <c r="F65" s="297"/>
      <c r="G65" s="17">
        <f>G57+G62</f>
        <v>0</v>
      </c>
      <c r="I65" s="291" t="s">
        <v>15</v>
      </c>
      <c r="J65" s="292"/>
      <c r="K65" s="292"/>
      <c r="L65" s="292"/>
      <c r="M65" s="292"/>
      <c r="N65" s="292"/>
      <c r="O65" s="292"/>
      <c r="P65" s="303"/>
      <c r="Q65" s="57">
        <f>Q57+Q62+Q64</f>
        <v>179264.28</v>
      </c>
    </row>
    <row r="68" spans="1:17" x14ac:dyDescent="0.25">
      <c r="Q68" s="73"/>
    </row>
    <row r="74" spans="1:17" x14ac:dyDescent="0.25">
      <c r="Q74" t="s">
        <v>147</v>
      </c>
    </row>
  </sheetData>
  <mergeCells count="81">
    <mergeCell ref="I24:I30"/>
    <mergeCell ref="J24:J30"/>
    <mergeCell ref="K26:K30"/>
    <mergeCell ref="P12:P13"/>
    <mergeCell ref="Q12:Q13"/>
    <mergeCell ref="O16:O17"/>
    <mergeCell ref="P16:P17"/>
    <mergeCell ref="Q16:Q17"/>
    <mergeCell ref="I16:I17"/>
    <mergeCell ref="J16:J17"/>
    <mergeCell ref="K16:K17"/>
    <mergeCell ref="M16:M17"/>
    <mergeCell ref="N16:N17"/>
    <mergeCell ref="K12:K13"/>
    <mergeCell ref="M12:M13"/>
    <mergeCell ref="N12:N13"/>
    <mergeCell ref="Q10:Q11"/>
    <mergeCell ref="P36:P37"/>
    <mergeCell ref="Q36:Q37"/>
    <mergeCell ref="N19:N23"/>
    <mergeCell ref="P32:P33"/>
    <mergeCell ref="Q32:Q33"/>
    <mergeCell ref="P34:P35"/>
    <mergeCell ref="Q34:Q35"/>
    <mergeCell ref="N24:N30"/>
    <mergeCell ref="M44:M47"/>
    <mergeCell ref="N44:N47"/>
    <mergeCell ref="K45:K47"/>
    <mergeCell ref="K10:K11"/>
    <mergeCell ref="P10:P11"/>
    <mergeCell ref="N10:N11"/>
    <mergeCell ref="O10:O11"/>
    <mergeCell ref="I65:P65"/>
    <mergeCell ref="I18:P18"/>
    <mergeCell ref="I31:P31"/>
    <mergeCell ref="I40:P40"/>
    <mergeCell ref="I48:P48"/>
    <mergeCell ref="I51:P51"/>
    <mergeCell ref="J32:J33"/>
    <mergeCell ref="I32:I33"/>
    <mergeCell ref="J36:J37"/>
    <mergeCell ref="J38:J39"/>
    <mergeCell ref="I36:I37"/>
    <mergeCell ref="I38:I39"/>
    <mergeCell ref="I19:I23"/>
    <mergeCell ref="K19:K23"/>
    <mergeCell ref="M19:M23"/>
    <mergeCell ref="I52:P52"/>
    <mergeCell ref="A18:F18"/>
    <mergeCell ref="A40:F40"/>
    <mergeCell ref="A31:F31"/>
    <mergeCell ref="A51:F51"/>
    <mergeCell ref="A65:F65"/>
    <mergeCell ref="A62:F62"/>
    <mergeCell ref="B57:F57"/>
    <mergeCell ref="A52:F52"/>
    <mergeCell ref="A48:F48"/>
    <mergeCell ref="K32:K33"/>
    <mergeCell ref="O32:O33"/>
    <mergeCell ref="O12:O13"/>
    <mergeCell ref="M24:M30"/>
    <mergeCell ref="K36:K39"/>
    <mergeCell ref="M36:M37"/>
    <mergeCell ref="N36:N37"/>
    <mergeCell ref="O36:O37"/>
    <mergeCell ref="I64:P64"/>
    <mergeCell ref="J34:J35"/>
    <mergeCell ref="K34:K35"/>
    <mergeCell ref="O34:O35"/>
    <mergeCell ref="M34:M35"/>
    <mergeCell ref="N34:N35"/>
    <mergeCell ref="M58:M61"/>
    <mergeCell ref="N58:N61"/>
    <mergeCell ref="I58:I61"/>
    <mergeCell ref="J58:J61"/>
    <mergeCell ref="I57:P57"/>
    <mergeCell ref="I62:P62"/>
    <mergeCell ref="J55:J56"/>
    <mergeCell ref="M55:M56"/>
    <mergeCell ref="I44:I47"/>
    <mergeCell ref="J44:J47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L39" sqref="L39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14.140625" customWidth="1"/>
    <col min="7" max="7" width="20.140625" customWidth="1"/>
    <col min="8" max="8" width="14.7109375" customWidth="1"/>
  </cols>
  <sheetData>
    <row r="3" spans="1:10" ht="19.5" x14ac:dyDescent="0.4">
      <c r="D3" s="2"/>
    </row>
    <row r="6" spans="1:10" ht="27.75" customHeight="1" x14ac:dyDescent="0.4">
      <c r="D6" s="2" t="s">
        <v>156</v>
      </c>
    </row>
    <row r="8" spans="1:10" ht="17.25" customHeight="1" thickBot="1" x14ac:dyDescent="0.3"/>
    <row r="9" spans="1:10" ht="17.25" customHeight="1" x14ac:dyDescent="0.25">
      <c r="A9" s="22" t="s">
        <v>2</v>
      </c>
      <c r="B9" s="21" t="s">
        <v>3</v>
      </c>
      <c r="C9" s="364" t="s">
        <v>77</v>
      </c>
      <c r="D9" s="4" t="s">
        <v>4</v>
      </c>
      <c r="E9" s="5" t="s">
        <v>5</v>
      </c>
      <c r="F9" s="5" t="s">
        <v>12</v>
      </c>
      <c r="G9" s="5" t="s">
        <v>6</v>
      </c>
      <c r="H9" s="18" t="s">
        <v>13</v>
      </c>
    </row>
    <row r="10" spans="1:10" ht="17.25" customHeight="1" thickBot="1" x14ac:dyDescent="0.3">
      <c r="A10" s="240" t="s">
        <v>7</v>
      </c>
      <c r="B10" s="241"/>
      <c r="C10" s="365"/>
      <c r="D10" s="6"/>
      <c r="E10" s="6" t="s">
        <v>8</v>
      </c>
      <c r="F10" s="6" t="s">
        <v>14</v>
      </c>
      <c r="G10" s="6" t="s">
        <v>9</v>
      </c>
      <c r="H10" s="23" t="s">
        <v>10</v>
      </c>
    </row>
    <row r="11" spans="1:10" ht="15.75" hidden="1" thickBot="1" x14ac:dyDescent="0.3">
      <c r="A11" s="267"/>
      <c r="B11" s="148"/>
      <c r="C11" s="142"/>
      <c r="D11" s="9"/>
      <c r="E11" s="236"/>
      <c r="F11" s="116" t="s">
        <v>70</v>
      </c>
      <c r="G11" s="163"/>
      <c r="H11" s="238"/>
      <c r="J11" s="73"/>
    </row>
    <row r="12" spans="1:10" hidden="1" x14ac:dyDescent="0.25">
      <c r="A12" s="267"/>
      <c r="B12" s="162"/>
      <c r="C12" s="142"/>
      <c r="D12" s="9"/>
      <c r="E12" s="143"/>
      <c r="F12" s="62"/>
      <c r="G12" s="87"/>
      <c r="H12" s="103"/>
      <c r="J12" s="73"/>
    </row>
    <row r="13" spans="1:10" hidden="1" x14ac:dyDescent="0.25">
      <c r="A13" s="267"/>
      <c r="B13" s="162"/>
      <c r="C13" s="162"/>
      <c r="D13" s="9"/>
      <c r="E13" s="143"/>
      <c r="F13" s="62"/>
      <c r="G13" s="87"/>
      <c r="H13" s="103"/>
      <c r="J13" s="73"/>
    </row>
    <row r="14" spans="1:10" ht="15.75" hidden="1" thickBot="1" x14ac:dyDescent="0.3">
      <c r="A14" s="366"/>
      <c r="B14" s="91"/>
      <c r="C14" s="91"/>
      <c r="D14" s="33"/>
      <c r="E14" s="133"/>
      <c r="F14" s="81"/>
      <c r="G14" s="135"/>
      <c r="H14" s="136"/>
      <c r="J14" s="73"/>
    </row>
    <row r="15" spans="1:10" ht="15.75" customHeight="1" thickBot="1" x14ac:dyDescent="0.3">
      <c r="A15" s="291" t="s">
        <v>80</v>
      </c>
      <c r="B15" s="292"/>
      <c r="C15" s="292"/>
      <c r="D15" s="287"/>
      <c r="E15" s="292"/>
      <c r="F15" s="296"/>
      <c r="G15" s="297"/>
      <c r="H15" s="145">
        <f>SUM(H11:H14)</f>
        <v>0</v>
      </c>
      <c r="J15" s="73"/>
    </row>
    <row r="16" spans="1:10" ht="15" customHeight="1" x14ac:dyDescent="0.25">
      <c r="A16" s="53">
        <v>1</v>
      </c>
      <c r="B16" s="362" t="s">
        <v>83</v>
      </c>
      <c r="C16" s="132" t="s">
        <v>89</v>
      </c>
      <c r="D16" s="260" t="s">
        <v>33</v>
      </c>
      <c r="E16" s="20" t="s">
        <v>121</v>
      </c>
      <c r="F16" s="3" t="s">
        <v>85</v>
      </c>
      <c r="G16" s="35" t="s">
        <v>135</v>
      </c>
      <c r="H16" s="85">
        <v>480</v>
      </c>
      <c r="J16" s="73"/>
    </row>
    <row r="17" spans="1:10" ht="15" customHeight="1" thickBot="1" x14ac:dyDescent="0.3">
      <c r="A17" s="239"/>
      <c r="B17" s="363"/>
      <c r="C17" s="208" t="s">
        <v>120</v>
      </c>
      <c r="D17" s="366"/>
      <c r="E17" s="38"/>
      <c r="F17" s="3" t="s">
        <v>85</v>
      </c>
      <c r="G17" s="35" t="s">
        <v>136</v>
      </c>
      <c r="H17" s="85">
        <v>240</v>
      </c>
      <c r="J17" s="73"/>
    </row>
    <row r="18" spans="1:10" ht="15.75" customHeight="1" thickBot="1" x14ac:dyDescent="0.3">
      <c r="A18" s="295" t="s">
        <v>134</v>
      </c>
      <c r="B18" s="296"/>
      <c r="C18" s="296"/>
      <c r="D18" s="292"/>
      <c r="E18" s="296"/>
      <c r="F18" s="296"/>
      <c r="G18" s="297"/>
      <c r="H18" s="207">
        <f>SUM(H16:H17)</f>
        <v>720</v>
      </c>
      <c r="J18" s="73"/>
    </row>
    <row r="19" spans="1:10" x14ac:dyDescent="0.25">
      <c r="A19" s="12">
        <v>1</v>
      </c>
      <c r="B19" s="78" t="s">
        <v>84</v>
      </c>
      <c r="C19" s="58" t="s">
        <v>89</v>
      </c>
      <c r="D19" s="20" t="s">
        <v>81</v>
      </c>
      <c r="E19" s="67" t="s">
        <v>115</v>
      </c>
      <c r="F19" s="237" t="s">
        <v>85</v>
      </c>
      <c r="G19" s="109" t="s">
        <v>130</v>
      </c>
      <c r="H19" s="238">
        <v>39.6</v>
      </c>
      <c r="J19" s="73"/>
    </row>
    <row r="20" spans="1:10" x14ac:dyDescent="0.25">
      <c r="A20" s="79"/>
      <c r="B20" s="9"/>
      <c r="C20" s="9" t="s">
        <v>114</v>
      </c>
      <c r="D20" s="9"/>
      <c r="E20" s="80"/>
      <c r="F20" s="138" t="s">
        <v>85</v>
      </c>
      <c r="G20" s="35" t="s">
        <v>131</v>
      </c>
      <c r="H20" s="103">
        <v>360</v>
      </c>
      <c r="J20" s="73"/>
    </row>
    <row r="21" spans="1:10" ht="15.75" customHeight="1" x14ac:dyDescent="0.25">
      <c r="A21" s="101"/>
      <c r="B21" s="58"/>
      <c r="C21" s="58"/>
      <c r="D21" s="9"/>
      <c r="E21" s="61"/>
      <c r="F21" s="138" t="s">
        <v>85</v>
      </c>
      <c r="G21" s="232" t="s">
        <v>132</v>
      </c>
      <c r="H21" s="103">
        <v>679.2</v>
      </c>
      <c r="J21" s="73"/>
    </row>
    <row r="22" spans="1:10" ht="15.75" thickBot="1" x14ac:dyDescent="0.3">
      <c r="A22" s="13"/>
      <c r="B22" s="33"/>
      <c r="C22" s="33"/>
      <c r="D22" s="33"/>
      <c r="E22" s="34"/>
      <c r="F22" s="138" t="s">
        <v>85</v>
      </c>
      <c r="G22" s="232" t="s">
        <v>133</v>
      </c>
      <c r="H22" s="103">
        <v>56372.4</v>
      </c>
      <c r="J22" s="73"/>
    </row>
    <row r="23" spans="1:10" ht="15.75" customHeight="1" thickBot="1" x14ac:dyDescent="0.3">
      <c r="A23" s="295" t="s">
        <v>29</v>
      </c>
      <c r="B23" s="296"/>
      <c r="C23" s="296"/>
      <c r="D23" s="296"/>
      <c r="E23" s="296"/>
      <c r="F23" s="296"/>
      <c r="G23" s="297"/>
      <c r="H23" s="17">
        <f>SUM(H19:H22)</f>
        <v>57451.200000000004</v>
      </c>
    </row>
    <row r="24" spans="1:10" ht="15.75" customHeight="1" thickBot="1" x14ac:dyDescent="0.3">
      <c r="A24" s="295" t="s">
        <v>30</v>
      </c>
      <c r="B24" s="296"/>
      <c r="C24" s="296"/>
      <c r="D24" s="296"/>
      <c r="E24" s="296"/>
      <c r="F24" s="296"/>
      <c r="G24" s="297"/>
      <c r="H24" s="17">
        <f>H15+H18+H23</f>
        <v>58171.200000000004</v>
      </c>
    </row>
  </sheetData>
  <mergeCells count="8">
    <mergeCell ref="A15:G15"/>
    <mergeCell ref="A23:G23"/>
    <mergeCell ref="A24:G24"/>
    <mergeCell ref="A18:G18"/>
    <mergeCell ref="C9:C10"/>
    <mergeCell ref="A11:A14"/>
    <mergeCell ref="B16:B17"/>
    <mergeCell ref="D16:D17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2019-11-21T08:38:28Z</cp:lastPrinted>
  <dcterms:created xsi:type="dcterms:W3CDTF">2018-07-04T12:33:56Z</dcterms:created>
  <dcterms:modified xsi:type="dcterms:W3CDTF">2019-11-21T09:22:16Z</dcterms:modified>
</cp:coreProperties>
</file>